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ari.CAD2016\Desktop\"/>
    </mc:Choice>
  </mc:AlternateContent>
  <xr:revisionPtr revIDLastSave="0" documentId="8_{E7B7869D-396D-4113-9E98-8C69A1A76EEB}" xr6:coauthVersionLast="45" xr6:coauthVersionMax="45" xr10:uidLastSave="{00000000-0000-0000-0000-000000000000}"/>
  <bookViews>
    <workbookView xWindow="4830" yWindow="3450" windowWidth="21600" windowHeight="11400" xr2:uid="{00000000-000D-0000-FFFF-FFFF00000000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6" i="1"/>
  <c r="I13" i="1"/>
  <c r="H65" i="1"/>
  <c r="H64" i="1"/>
  <c r="H63" i="1"/>
  <c r="H61" i="1"/>
  <c r="H60" i="1"/>
  <c r="H59" i="1"/>
  <c r="H56" i="1"/>
  <c r="H55" i="1"/>
  <c r="H54" i="1"/>
  <c r="H52" i="1"/>
  <c r="H49" i="1"/>
  <c r="H48" i="1"/>
  <c r="H44" i="1"/>
  <c r="H43" i="1"/>
  <c r="I40" i="1"/>
  <c r="G40" i="1"/>
  <c r="H40" i="1"/>
  <c r="H36" i="1"/>
  <c r="H34" i="1"/>
  <c r="G22" i="1"/>
  <c r="G23" i="1"/>
  <c r="G28" i="1"/>
  <c r="H28" i="1"/>
  <c r="H27" i="1"/>
  <c r="H26" i="1"/>
  <c r="H25" i="1"/>
  <c r="H24" i="1"/>
  <c r="H23" i="1"/>
  <c r="H22" i="1"/>
  <c r="I15" i="1"/>
  <c r="I19" i="1"/>
  <c r="G13" i="1"/>
  <c r="G14" i="1"/>
  <c r="G15" i="1"/>
  <c r="G16" i="1"/>
  <c r="G17" i="1"/>
  <c r="G18" i="1"/>
  <c r="G19" i="1"/>
  <c r="H19" i="1"/>
  <c r="H18" i="1"/>
  <c r="H17" i="1"/>
  <c r="H16" i="1"/>
  <c r="H15" i="1"/>
  <c r="H14" i="1"/>
  <c r="H4" i="1"/>
  <c r="H13" i="1"/>
  <c r="I9" i="1"/>
  <c r="G9" i="1"/>
  <c r="H9" i="1"/>
  <c r="H8" i="1"/>
  <c r="H7" i="1"/>
  <c r="H6" i="1"/>
  <c r="H5" i="1"/>
  <c r="H3" i="1"/>
  <c r="H31" i="1"/>
  <c r="H32" i="1"/>
  <c r="H33" i="1"/>
  <c r="H35" i="1"/>
  <c r="H37" i="1"/>
  <c r="H38" i="1"/>
  <c r="H39" i="1"/>
  <c r="H47" i="1"/>
  <c r="H46" i="1"/>
  <c r="H45" i="1"/>
  <c r="I66" i="1"/>
  <c r="I68" i="1"/>
  <c r="G66" i="1"/>
  <c r="G68" i="1"/>
  <c r="H68" i="1"/>
  <c r="H66" i="1"/>
  <c r="H62" i="1"/>
  <c r="H58" i="1"/>
  <c r="H57" i="1"/>
  <c r="H53" i="1"/>
  <c r="H51" i="1"/>
  <c r="H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Tom:</t>
        </r>
        <r>
          <rPr>
            <sz val="9"/>
            <color indexed="81"/>
            <rFont val="Tahoma"/>
            <family val="2"/>
          </rPr>
          <t xml:space="preserve">
`</t>
        </r>
      </text>
    </comment>
  </commentList>
</comments>
</file>

<file path=xl/sharedStrings.xml><?xml version="1.0" encoding="utf-8"?>
<sst xmlns="http://schemas.openxmlformats.org/spreadsheetml/2006/main" count="64" uniqueCount="51">
  <si>
    <t>2019 AMENDED BUDGET</t>
  </si>
  <si>
    <t>SALARIES</t>
  </si>
  <si>
    <t>CHIEF APPRAISER</t>
  </si>
  <si>
    <t>FIELD APPRAISER, RPA</t>
  </si>
  <si>
    <t>MAPPER</t>
  </si>
  <si>
    <t>CLERICAL/CUSTOMER</t>
  </si>
  <si>
    <t>DATA ENTRY (1)</t>
  </si>
  <si>
    <t>DATA ENTRY (2)</t>
  </si>
  <si>
    <t>TOTAL</t>
  </si>
  <si>
    <t>EMPLOYEE BENEFITS</t>
  </si>
  <si>
    <t xml:space="preserve">    RETIREMENT, SOC SEC, HEALTH INS</t>
  </si>
  <si>
    <t>WORKER'S COMP/UNEMPLOYMENT</t>
  </si>
  <si>
    <t>SUPPLIES &amp; MATERIAL</t>
  </si>
  <si>
    <t>DEED RECORDS</t>
  </si>
  <si>
    <t>GENERAL OFFICE SUPPLIES</t>
  </si>
  <si>
    <t>MAPPING SUPPLIES</t>
  </si>
  <si>
    <t>COPIER SERVICE/MAINTENANCE</t>
  </si>
  <si>
    <t>POSTAGE</t>
  </si>
  <si>
    <t>OFFICE FURNITURE/FIXTURES</t>
  </si>
  <si>
    <t>PROFESSIONAL SERVICES</t>
  </si>
  <si>
    <t>CONTRACTED CHIEF APPRAISER</t>
  </si>
  <si>
    <t>CONTRACTED REAL APPRAISAL SERVICES</t>
  </si>
  <si>
    <t>BUILDING INSURANCE</t>
  </si>
  <si>
    <t>UTILITIES/TELEPHONE</t>
  </si>
  <si>
    <t>BUILDING REPAIRS/MAINTENANCE</t>
  </si>
  <si>
    <t>COMPUTER SERVICES</t>
  </si>
  <si>
    <t>MINERAL, UTILITY &amp; INDUSTRIAL APPR</t>
  </si>
  <si>
    <t>PICTOMETRY</t>
  </si>
  <si>
    <t>AUDIT FEES</t>
  </si>
  <si>
    <t>TRAVEL &amp; EDUCATION</t>
  </si>
  <si>
    <t>ARB EXPENSE</t>
  </si>
  <si>
    <t>CONTRACT LABOR</t>
  </si>
  <si>
    <t>PROFESSIONAL DUES/FEES</t>
  </si>
  <si>
    <t>FEDERAL DATABASE SEARCH FEE</t>
  </si>
  <si>
    <t>ATTORNEY/LEGAL FEES</t>
  </si>
  <si>
    <t xml:space="preserve">ACCOUNTING </t>
  </si>
  <si>
    <t>BOARD OF DIRECTOR EXPENSES</t>
  </si>
  <si>
    <t>GRAND TOTAL</t>
  </si>
  <si>
    <t>LICENSE RENEWAL</t>
  </si>
  <si>
    <t>COMMERCIAL REGIS CD FEE</t>
  </si>
  <si>
    <t>IPAD SERVICE AT &amp; T</t>
  </si>
  <si>
    <t>RESIDENTIAL COST HANDBOOK</t>
  </si>
  <si>
    <t>MAPPING COST-ARCGIS</t>
  </si>
  <si>
    <t>ADVERTISING/NEWSPAPER NOTICES</t>
  </si>
  <si>
    <t>SHREDDING</t>
  </si>
  <si>
    <t>OFFICE EXPENSES</t>
  </si>
  <si>
    <t>MISCELLANEOUS SUPPLIES</t>
  </si>
  <si>
    <t>DATA ENTRY (1)/FIELD APPRAISER LEVEL 3</t>
  </si>
  <si>
    <t>DATA ENTRY (2)/FIELD APPRAISER LEVEL 2</t>
  </si>
  <si>
    <t>2020 BUDGET</t>
  </si>
  <si>
    <t>DATA ENTRY (1)/FIELD APPRAISER LEVEL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</si>
</sst>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3" fillId="0" borderId="0" xfId="0" applyFont="1"/>
    <xf numFmtId="165" fontId="0" fillId="0" borderId="0" xfId="0" applyNumberFormat="1"/>
    <xf numFmtId="0" fontId="2" fillId="0" borderId="0" xfId="0" applyFont="1"/>
    <xf numFmtId="165" fontId="2" fillId="0" borderId="0" xfId="0" applyNumberFormat="1" applyFont="1"/>
    <xf numFmtId="165" fontId="2" fillId="0" borderId="0" xfId="0" quotePrefix="1" applyNumberFormat="1" applyFont="1"/>
    <xf numFmtId="164" fontId="0" fillId="0" borderId="0" xfId="0" applyNumberFormat="1"/>
    <xf numFmtId="165" fontId="0" fillId="0" borderId="0" xfId="2" applyNumberFormat="1" applyFont="1"/>
    <xf numFmtId="165" fontId="2" fillId="0" borderId="0" xfId="2" applyNumberFormat="1" applyFont="1"/>
    <xf numFmtId="165" fontId="0" fillId="0" borderId="0" xfId="0" applyNumberFormat="1" applyFont="1"/>
    <xf numFmtId="0" fontId="0" fillId="0" borderId="0" xfId="0" applyAlignment="1">
      <alignment horizontal="center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0"/>
  <sheetViews>
    <sheetView tabSelected="1" workbookViewId="0">
      <selection activeCell="H1" sqref="H1"/>
    </sheetView>
  </sheetViews>
  <sheetFormatPr defaultRowHeight="15" x14ac:dyDescent="0.25"/>
  <cols>
    <col min="1" max="1" width="36.5703125" customWidth="1"/>
    <col min="2" max="2" width="14" style="11" hidden="1" customWidth="1"/>
    <col min="3" max="3" width="13.140625" hidden="1" customWidth="1"/>
    <col min="4" max="4" width="15.5703125" style="11" hidden="1" customWidth="1"/>
    <col min="5" max="5" width="4" hidden="1" customWidth="1"/>
    <col min="6" max="6" width="13.5703125" hidden="1" customWidth="1"/>
    <col min="7" max="7" width="15.5703125" style="11" customWidth="1"/>
    <col min="8" max="8" width="14.140625" customWidth="1"/>
    <col min="9" max="9" width="15.42578125" customWidth="1"/>
  </cols>
  <sheetData>
    <row r="1" spans="1:9" s="1" customFormat="1" ht="30" x14ac:dyDescent="0.25">
      <c r="B1" s="2"/>
      <c r="D1" s="3"/>
      <c r="F1" s="4"/>
      <c r="G1" s="5" t="s">
        <v>0</v>
      </c>
      <c r="I1" s="15" t="s">
        <v>49</v>
      </c>
    </row>
    <row r="2" spans="1:9" ht="15.75" x14ac:dyDescent="0.25">
      <c r="A2" s="6" t="s">
        <v>1</v>
      </c>
      <c r="B2" s="7"/>
      <c r="C2" s="7"/>
      <c r="D2" s="7"/>
      <c r="E2" s="7"/>
      <c r="F2" s="7"/>
      <c r="G2" s="7"/>
      <c r="H2" s="7"/>
    </row>
    <row r="3" spans="1:9" x14ac:dyDescent="0.25">
      <c r="A3" t="s">
        <v>2</v>
      </c>
      <c r="B3" s="7"/>
      <c r="C3" s="7"/>
      <c r="D3" s="7"/>
      <c r="E3" s="7"/>
      <c r="F3" s="7"/>
      <c r="G3" s="7">
        <v>43533.33</v>
      </c>
      <c r="H3" s="7">
        <f t="shared" ref="H3:H9" si="0">+I3-G3</f>
        <v>10562.669999999998</v>
      </c>
      <c r="I3" s="12">
        <v>54096</v>
      </c>
    </row>
    <row r="4" spans="1:9" x14ac:dyDescent="0.25">
      <c r="A4" t="s">
        <v>3</v>
      </c>
      <c r="B4" s="7"/>
      <c r="C4" s="7"/>
      <c r="D4" s="7"/>
      <c r="E4" s="7"/>
      <c r="F4" s="7"/>
      <c r="G4" s="7">
        <v>6606.46</v>
      </c>
      <c r="H4" s="7">
        <f t="shared" si="0"/>
        <v>-6606.46</v>
      </c>
      <c r="I4" s="12">
        <v>0</v>
      </c>
    </row>
    <row r="5" spans="1:9" x14ac:dyDescent="0.25">
      <c r="A5" t="s">
        <v>4</v>
      </c>
      <c r="B5" s="7"/>
      <c r="C5" s="7"/>
      <c r="D5" s="7"/>
      <c r="E5" s="7"/>
      <c r="F5" s="7"/>
      <c r="G5" s="7">
        <v>37151</v>
      </c>
      <c r="H5" s="7">
        <f t="shared" si="0"/>
        <v>1736</v>
      </c>
      <c r="I5" s="12">
        <v>38887</v>
      </c>
    </row>
    <row r="6" spans="1:9" x14ac:dyDescent="0.25">
      <c r="A6" t="s">
        <v>5</v>
      </c>
      <c r="B6" s="7"/>
      <c r="C6" s="7"/>
      <c r="D6" s="7"/>
      <c r="E6" s="7"/>
      <c r="F6" s="7"/>
      <c r="G6" s="7">
        <v>26786</v>
      </c>
      <c r="H6" s="7">
        <f t="shared" si="0"/>
        <v>1486</v>
      </c>
      <c r="I6" s="12">
        <v>28272</v>
      </c>
    </row>
    <row r="7" spans="1:9" x14ac:dyDescent="0.25">
      <c r="A7" t="s">
        <v>50</v>
      </c>
      <c r="B7" s="7"/>
      <c r="C7" s="7"/>
      <c r="D7" s="7"/>
      <c r="E7" s="7"/>
      <c r="F7" s="7"/>
      <c r="G7" s="7">
        <v>23545</v>
      </c>
      <c r="H7" s="7">
        <f t="shared" si="0"/>
        <v>10491</v>
      </c>
      <c r="I7" s="12">
        <v>34036</v>
      </c>
    </row>
    <row r="8" spans="1:9" x14ac:dyDescent="0.25">
      <c r="A8" t="s">
        <v>48</v>
      </c>
      <c r="B8" s="7"/>
      <c r="C8" s="7"/>
      <c r="D8" s="7"/>
      <c r="E8" s="7"/>
      <c r="F8" s="7"/>
      <c r="G8" s="7">
        <v>23545</v>
      </c>
      <c r="H8" s="7">
        <f t="shared" si="0"/>
        <v>3691</v>
      </c>
      <c r="I8" s="12">
        <v>27236</v>
      </c>
    </row>
    <row r="9" spans="1:9" s="8" customFormat="1" x14ac:dyDescent="0.25">
      <c r="A9" s="8" t="s">
        <v>8</v>
      </c>
      <c r="B9" s="9"/>
      <c r="C9" s="9"/>
      <c r="D9" s="9"/>
      <c r="E9" s="9"/>
      <c r="F9" s="9"/>
      <c r="G9" s="9">
        <f>SUM(G3:G8)</f>
        <v>161166.79</v>
      </c>
      <c r="H9" s="10">
        <f t="shared" si="0"/>
        <v>21360.209999999992</v>
      </c>
      <c r="I9" s="13">
        <f>SUM(I3:I8)</f>
        <v>182527</v>
      </c>
    </row>
    <row r="10" spans="1:9" x14ac:dyDescent="0.25">
      <c r="B10" s="7"/>
      <c r="C10" s="7"/>
      <c r="D10" s="7"/>
      <c r="E10" s="7"/>
      <c r="F10" s="7"/>
      <c r="G10" s="7"/>
      <c r="H10" s="7"/>
    </row>
    <row r="11" spans="1:9" x14ac:dyDescent="0.25">
      <c r="A11" s="8" t="s">
        <v>9</v>
      </c>
      <c r="B11" s="7"/>
      <c r="C11" s="7"/>
      <c r="D11" s="7"/>
      <c r="E11" s="7"/>
      <c r="F11" s="7"/>
      <c r="G11" s="7"/>
      <c r="H11" s="7"/>
    </row>
    <row r="12" spans="1:9" x14ac:dyDescent="0.25">
      <c r="A12" s="8" t="s">
        <v>10</v>
      </c>
      <c r="B12" s="7"/>
      <c r="C12" s="7"/>
      <c r="D12" s="7"/>
      <c r="E12" s="7"/>
      <c r="F12" s="7"/>
      <c r="G12" s="7"/>
      <c r="H12" s="7"/>
    </row>
    <row r="13" spans="1:9" x14ac:dyDescent="0.25">
      <c r="A13" t="s">
        <v>2</v>
      </c>
      <c r="B13" s="7"/>
      <c r="C13" s="7"/>
      <c r="D13" s="7"/>
      <c r="E13" s="7"/>
      <c r="F13" s="7"/>
      <c r="G13" s="11">
        <f>SUM((G3*0.0599)+(G3*0.0145)+(G3*0.062)+(550*10))</f>
        <v>11437.946211999999</v>
      </c>
      <c r="H13" s="7">
        <f>+I13-G13</f>
        <v>2540.7481880000014</v>
      </c>
      <c r="I13" s="7">
        <f>SUM((I3*0.0599)+(I3*0.062)+(I3*0.0145)+(550*12))</f>
        <v>13978.6944</v>
      </c>
    </row>
    <row r="14" spans="1:9" x14ac:dyDescent="0.25">
      <c r="A14" t="s">
        <v>3</v>
      </c>
      <c r="B14" s="7"/>
      <c r="C14" s="7"/>
      <c r="D14" s="7"/>
      <c r="E14" s="7"/>
      <c r="F14" s="7"/>
      <c r="G14" s="11">
        <f>SUM((G4*0.0599)+(G4*0.0145)+(G4*0.062)+(550*2))</f>
        <v>2001.1211440000002</v>
      </c>
      <c r="H14" s="7">
        <f>+I14-G14</f>
        <v>-2001.1211440000002</v>
      </c>
      <c r="I14" s="7">
        <v>0</v>
      </c>
    </row>
    <row r="15" spans="1:9" x14ac:dyDescent="0.25">
      <c r="A15" t="s">
        <v>4</v>
      </c>
      <c r="B15" s="7"/>
      <c r="C15" s="7"/>
      <c r="D15" s="7"/>
      <c r="E15" s="7"/>
      <c r="F15" s="7"/>
      <c r="G15" s="7">
        <f>SUM((G5*0.0599)+(G5*0.062)+(G5*0.0145))</f>
        <v>5067.3964000000005</v>
      </c>
      <c r="H15" s="7">
        <f>+I15-G14</f>
        <v>3303.0656560000002</v>
      </c>
      <c r="I15" s="7">
        <f>SUM((I5*0.0599)+(I5*0.062)+(I5*0.0145))</f>
        <v>5304.1868000000004</v>
      </c>
    </row>
    <row r="16" spans="1:9" x14ac:dyDescent="0.25">
      <c r="A16" t="s">
        <v>5</v>
      </c>
      <c r="B16" s="7"/>
      <c r="C16" s="7"/>
      <c r="D16" s="7"/>
      <c r="E16" s="7"/>
      <c r="F16" s="7"/>
      <c r="G16" s="7">
        <f>SUM((G6*0.0599)+(G6*0.062)+(G6*0.0145)+(550*12))</f>
        <v>10253.6104</v>
      </c>
      <c r="H16" s="7">
        <f>+I16-G16</f>
        <v>202.69040000000132</v>
      </c>
      <c r="I16" s="7">
        <f>SUM((I6*0.0599)+(I6*0.062)+(I6*0.0145)+(550*12))</f>
        <v>10456.300800000001</v>
      </c>
    </row>
    <row r="17" spans="1:9" x14ac:dyDescent="0.25">
      <c r="A17" t="s">
        <v>47</v>
      </c>
      <c r="B17" s="7"/>
      <c r="C17" s="7"/>
      <c r="D17" s="7"/>
      <c r="E17" s="7"/>
      <c r="F17" s="7"/>
      <c r="G17" s="7">
        <f>SUM((G7*0.0599)+(G7*0.062)+(G7*0.0145)+(550*12))</f>
        <v>9811.5380000000005</v>
      </c>
      <c r="H17" s="7">
        <f>+I17-G17</f>
        <v>1430.9723999999987</v>
      </c>
      <c r="I17" s="7">
        <f>SUM((I7*0.0599)+(I7*0.062)+(I7*0.0145)+(550*12))</f>
        <v>11242.510399999999</v>
      </c>
    </row>
    <row r="18" spans="1:9" x14ac:dyDescent="0.25">
      <c r="A18" t="s">
        <v>48</v>
      </c>
      <c r="B18" s="7"/>
      <c r="C18" s="7"/>
      <c r="D18" s="7"/>
      <c r="E18" s="7"/>
      <c r="F18" s="7"/>
      <c r="G18" s="7">
        <f>SUM((G8*0.0599)+(G8*0.062)+(G8*0.0145)+(550*12))</f>
        <v>9811.5380000000005</v>
      </c>
      <c r="H18" s="7">
        <f>+I18-G18</f>
        <v>503.45240000000013</v>
      </c>
      <c r="I18" s="7">
        <f>SUM((I8*0.0599)+(I8*0.062)+(I8*0.0145)+(550*12))</f>
        <v>10314.990400000001</v>
      </c>
    </row>
    <row r="19" spans="1:9" s="8" customFormat="1" x14ac:dyDescent="0.25">
      <c r="A19" s="8" t="s">
        <v>8</v>
      </c>
      <c r="B19" s="9"/>
      <c r="C19" s="9"/>
      <c r="D19" s="9"/>
      <c r="E19" s="9"/>
      <c r="F19" s="9"/>
      <c r="G19" s="9">
        <f>SUM(G13:G18)</f>
        <v>48383.150156000003</v>
      </c>
      <c r="H19" s="10">
        <f>+I19-G19</f>
        <v>2913.532643999999</v>
      </c>
      <c r="I19" s="9">
        <f>SUM(I13:I18)</f>
        <v>51296.682800000002</v>
      </c>
    </row>
    <row r="20" spans="1:9" x14ac:dyDescent="0.25">
      <c r="B20" s="7"/>
      <c r="C20" s="7"/>
      <c r="D20" s="7"/>
      <c r="E20" s="7"/>
      <c r="F20" s="7"/>
      <c r="G20" s="7"/>
      <c r="H20" s="7"/>
    </row>
    <row r="21" spans="1:9" x14ac:dyDescent="0.25">
      <c r="A21" s="8" t="s">
        <v>11</v>
      </c>
      <c r="B21" s="7"/>
      <c r="C21" s="7"/>
      <c r="D21" s="7"/>
      <c r="E21" s="7"/>
      <c r="F21" s="7"/>
      <c r="G21" s="7"/>
      <c r="H21" s="7"/>
    </row>
    <row r="22" spans="1:9" x14ac:dyDescent="0.25">
      <c r="A22" t="s">
        <v>2</v>
      </c>
      <c r="B22" s="7"/>
      <c r="C22" s="7"/>
      <c r="D22" s="7"/>
      <c r="E22" s="7"/>
      <c r="F22" s="7"/>
      <c r="G22" s="7">
        <f>38.3333333333333*10</f>
        <v>383.33333333333303</v>
      </c>
      <c r="H22" s="7">
        <f t="shared" ref="H22:H28" si="1">+I22-G22</f>
        <v>76.66666666666697</v>
      </c>
      <c r="I22" s="12">
        <v>460</v>
      </c>
    </row>
    <row r="23" spans="1:9" x14ac:dyDescent="0.25">
      <c r="A23" t="s">
        <v>3</v>
      </c>
      <c r="B23" s="7"/>
      <c r="C23" s="7"/>
      <c r="D23" s="7"/>
      <c r="E23" s="7"/>
      <c r="F23" s="7"/>
      <c r="G23" s="7">
        <f>38.3333333333333*2</f>
        <v>76.6666666666666</v>
      </c>
      <c r="H23" s="7">
        <f t="shared" si="1"/>
        <v>-76.6666666666666</v>
      </c>
      <c r="I23" s="12">
        <v>0</v>
      </c>
    </row>
    <row r="24" spans="1:9" x14ac:dyDescent="0.25">
      <c r="A24" t="s">
        <v>4</v>
      </c>
      <c r="B24" s="7"/>
      <c r="C24" s="7"/>
      <c r="D24" s="7"/>
      <c r="E24" s="7"/>
      <c r="F24" s="7"/>
      <c r="G24" s="7">
        <v>460</v>
      </c>
      <c r="H24" s="7">
        <f t="shared" si="1"/>
        <v>0</v>
      </c>
      <c r="I24" s="12">
        <v>460</v>
      </c>
    </row>
    <row r="25" spans="1:9" x14ac:dyDescent="0.25">
      <c r="A25" t="s">
        <v>5</v>
      </c>
      <c r="B25" s="7"/>
      <c r="C25" s="7"/>
      <c r="D25" s="7"/>
      <c r="E25" s="7"/>
      <c r="F25" s="7"/>
      <c r="G25" s="7">
        <v>460</v>
      </c>
      <c r="H25" s="7">
        <f t="shared" si="1"/>
        <v>0</v>
      </c>
      <c r="I25" s="12">
        <v>460</v>
      </c>
    </row>
    <row r="26" spans="1:9" x14ac:dyDescent="0.25">
      <c r="A26" t="s">
        <v>6</v>
      </c>
      <c r="B26" s="7"/>
      <c r="C26" s="7"/>
      <c r="D26" s="7"/>
      <c r="E26" s="7"/>
      <c r="F26" s="7"/>
      <c r="G26" s="7">
        <v>460</v>
      </c>
      <c r="H26" s="7">
        <f t="shared" si="1"/>
        <v>0</v>
      </c>
      <c r="I26" s="12">
        <v>460</v>
      </c>
    </row>
    <row r="27" spans="1:9" x14ac:dyDescent="0.25">
      <c r="A27" t="s">
        <v>7</v>
      </c>
      <c r="B27" s="7"/>
      <c r="C27" s="7"/>
      <c r="D27" s="7"/>
      <c r="E27" s="7"/>
      <c r="F27" s="7"/>
      <c r="G27" s="7">
        <v>460</v>
      </c>
      <c r="H27" s="7">
        <f t="shared" si="1"/>
        <v>0</v>
      </c>
      <c r="I27" s="12">
        <v>460</v>
      </c>
    </row>
    <row r="28" spans="1:9" s="8" customFormat="1" x14ac:dyDescent="0.25">
      <c r="A28" s="8" t="s">
        <v>8</v>
      </c>
      <c r="B28" s="9"/>
      <c r="C28" s="9"/>
      <c r="D28" s="9"/>
      <c r="E28" s="9"/>
      <c r="F28" s="9"/>
      <c r="G28" s="9">
        <f>SUM(G22:G27)</f>
        <v>2299.9999999999995</v>
      </c>
      <c r="H28" s="10">
        <f t="shared" si="1"/>
        <v>0</v>
      </c>
      <c r="I28" s="13">
        <v>2300</v>
      </c>
    </row>
    <row r="29" spans="1:9" x14ac:dyDescent="0.25">
      <c r="B29" s="7"/>
      <c r="C29" s="7"/>
      <c r="D29" s="7"/>
      <c r="E29" s="7"/>
      <c r="F29" s="7"/>
      <c r="G29" s="7"/>
      <c r="H29" s="7"/>
    </row>
    <row r="30" spans="1:9" x14ac:dyDescent="0.25">
      <c r="A30" s="8" t="s">
        <v>12</v>
      </c>
      <c r="B30" s="7"/>
      <c r="C30" s="7"/>
      <c r="D30" s="7"/>
      <c r="E30" s="7"/>
      <c r="F30" s="7"/>
      <c r="G30" s="7"/>
      <c r="H30" s="7"/>
    </row>
    <row r="31" spans="1:9" x14ac:dyDescent="0.25">
      <c r="A31" t="s">
        <v>43</v>
      </c>
      <c r="B31" s="7"/>
      <c r="C31" s="7"/>
      <c r="D31" s="7"/>
      <c r="E31" s="7"/>
      <c r="F31" s="7"/>
      <c r="G31" s="7">
        <v>600</v>
      </c>
      <c r="H31" s="7">
        <f t="shared" ref="H31:H40" si="2">+I31-G31</f>
        <v>400</v>
      </c>
      <c r="I31" s="12">
        <v>1000</v>
      </c>
    </row>
    <row r="32" spans="1:9" x14ac:dyDescent="0.25">
      <c r="A32" t="s">
        <v>13</v>
      </c>
      <c r="B32" s="7"/>
      <c r="C32" s="7"/>
      <c r="D32" s="7"/>
      <c r="E32" s="7"/>
      <c r="F32" s="7"/>
      <c r="G32" s="7">
        <v>800</v>
      </c>
      <c r="H32" s="7">
        <f t="shared" si="2"/>
        <v>400</v>
      </c>
      <c r="I32" s="12">
        <v>1200</v>
      </c>
    </row>
    <row r="33" spans="1:9" x14ac:dyDescent="0.25">
      <c r="A33" t="s">
        <v>14</v>
      </c>
      <c r="B33" s="7"/>
      <c r="C33" s="7"/>
      <c r="D33" s="7"/>
      <c r="E33" s="7"/>
      <c r="F33" s="7"/>
      <c r="G33" s="7">
        <v>3516</v>
      </c>
      <c r="H33" s="7">
        <f t="shared" si="2"/>
        <v>2784</v>
      </c>
      <c r="I33" s="12">
        <v>6300</v>
      </c>
    </row>
    <row r="34" spans="1:9" x14ac:dyDescent="0.25">
      <c r="A34" t="s">
        <v>15</v>
      </c>
      <c r="B34" s="7"/>
      <c r="C34" s="7"/>
      <c r="D34" s="7"/>
      <c r="E34" s="7"/>
      <c r="F34" s="7"/>
      <c r="G34" s="7">
        <v>0</v>
      </c>
      <c r="H34" s="7">
        <f t="shared" si="2"/>
        <v>0</v>
      </c>
      <c r="I34" s="12">
        <v>0</v>
      </c>
    </row>
    <row r="35" spans="1:9" x14ac:dyDescent="0.25">
      <c r="A35" t="s">
        <v>16</v>
      </c>
      <c r="B35" s="7"/>
      <c r="C35" s="7"/>
      <c r="D35" s="7"/>
      <c r="E35" s="7"/>
      <c r="F35" s="7"/>
      <c r="G35" s="7">
        <v>2000</v>
      </c>
      <c r="H35" s="7">
        <f t="shared" si="2"/>
        <v>1500</v>
      </c>
      <c r="I35" s="12">
        <v>3500</v>
      </c>
    </row>
    <row r="36" spans="1:9" x14ac:dyDescent="0.25">
      <c r="A36" t="s">
        <v>17</v>
      </c>
      <c r="B36" s="7"/>
      <c r="C36" s="7"/>
      <c r="D36" s="7"/>
      <c r="E36" s="7"/>
      <c r="F36" s="7"/>
      <c r="G36" s="7">
        <v>3000</v>
      </c>
      <c r="H36" s="7">
        <f t="shared" si="2"/>
        <v>0</v>
      </c>
      <c r="I36" s="12">
        <v>3000</v>
      </c>
    </row>
    <row r="37" spans="1:9" x14ac:dyDescent="0.25">
      <c r="A37" t="s">
        <v>45</v>
      </c>
      <c r="B37" s="7"/>
      <c r="C37" s="7"/>
      <c r="D37" s="7"/>
      <c r="E37" s="7"/>
      <c r="F37" s="7"/>
      <c r="G37" s="7">
        <v>1129</v>
      </c>
      <c r="H37" s="7">
        <f t="shared" si="2"/>
        <v>2</v>
      </c>
      <c r="I37" s="12">
        <v>1131</v>
      </c>
    </row>
    <row r="38" spans="1:9" x14ac:dyDescent="0.25">
      <c r="A38" t="s">
        <v>46</v>
      </c>
      <c r="B38" s="7"/>
      <c r="C38" s="7"/>
      <c r="D38" s="7"/>
      <c r="E38" s="7"/>
      <c r="F38" s="7"/>
      <c r="G38" s="7">
        <v>96</v>
      </c>
      <c r="H38" s="7">
        <f t="shared" si="2"/>
        <v>4</v>
      </c>
      <c r="I38" s="12">
        <v>100</v>
      </c>
    </row>
    <row r="39" spans="1:9" x14ac:dyDescent="0.25">
      <c r="A39" t="s">
        <v>18</v>
      </c>
      <c r="B39" s="7"/>
      <c r="C39" s="7"/>
      <c r="D39" s="7"/>
      <c r="E39" s="7"/>
      <c r="F39" s="7"/>
      <c r="G39" s="7">
        <v>5000</v>
      </c>
      <c r="H39" s="7">
        <f t="shared" si="2"/>
        <v>-3000</v>
      </c>
      <c r="I39" s="12">
        <v>2000</v>
      </c>
    </row>
    <row r="40" spans="1:9" s="8" customFormat="1" x14ac:dyDescent="0.25">
      <c r="A40" s="8" t="s">
        <v>8</v>
      </c>
      <c r="B40" s="9"/>
      <c r="C40" s="9"/>
      <c r="D40" s="9"/>
      <c r="E40" s="9"/>
      <c r="F40" s="9"/>
      <c r="G40" s="9">
        <f>SUM(G31:G39)</f>
        <v>16141</v>
      </c>
      <c r="H40" s="9">
        <f t="shared" si="2"/>
        <v>2090</v>
      </c>
      <c r="I40" s="13">
        <f>SUM(I31:I39)</f>
        <v>18231</v>
      </c>
    </row>
    <row r="41" spans="1:9" x14ac:dyDescent="0.25">
      <c r="B41" s="7"/>
      <c r="C41" s="7"/>
      <c r="D41" s="7"/>
      <c r="E41" s="7"/>
      <c r="F41" s="7"/>
      <c r="G41" s="7"/>
      <c r="H41" s="7"/>
    </row>
    <row r="42" spans="1:9" x14ac:dyDescent="0.25">
      <c r="A42" s="8" t="s">
        <v>19</v>
      </c>
      <c r="B42" s="7"/>
      <c r="C42" s="7"/>
      <c r="D42" s="7"/>
      <c r="E42" s="7"/>
      <c r="F42" s="7"/>
      <c r="G42" s="7"/>
      <c r="H42" s="7"/>
    </row>
    <row r="43" spans="1:9" x14ac:dyDescent="0.25">
      <c r="A43" t="s">
        <v>20</v>
      </c>
      <c r="B43" s="7"/>
      <c r="C43" s="7"/>
      <c r="D43" s="7"/>
      <c r="E43" s="7"/>
      <c r="F43" s="7"/>
      <c r="G43" s="7">
        <v>8600</v>
      </c>
      <c r="H43" s="10">
        <f t="shared" ref="H43:H66" si="3">+I43-G43</f>
        <v>-8600</v>
      </c>
      <c r="I43" s="12">
        <v>0</v>
      </c>
    </row>
    <row r="44" spans="1:9" x14ac:dyDescent="0.25">
      <c r="A44" t="s">
        <v>21</v>
      </c>
      <c r="B44" s="7"/>
      <c r="C44" s="7"/>
      <c r="D44" s="7"/>
      <c r="E44" s="7"/>
      <c r="F44" s="7"/>
      <c r="G44" s="7">
        <v>72000</v>
      </c>
      <c r="H44" s="7">
        <f t="shared" si="3"/>
        <v>0</v>
      </c>
      <c r="I44" s="12">
        <v>72000</v>
      </c>
    </row>
    <row r="45" spans="1:9" x14ac:dyDescent="0.25">
      <c r="A45" t="s">
        <v>22</v>
      </c>
      <c r="B45" s="7"/>
      <c r="C45" s="7"/>
      <c r="D45" s="7"/>
      <c r="E45" s="7"/>
      <c r="F45" s="7"/>
      <c r="G45" s="7">
        <v>1400</v>
      </c>
      <c r="H45" s="7">
        <f t="shared" si="3"/>
        <v>600</v>
      </c>
      <c r="I45" s="12">
        <v>2000</v>
      </c>
    </row>
    <row r="46" spans="1:9" x14ac:dyDescent="0.25">
      <c r="A46" t="s">
        <v>23</v>
      </c>
      <c r="B46" s="7"/>
      <c r="C46" s="7"/>
      <c r="D46" s="7"/>
      <c r="E46" s="7"/>
      <c r="F46" s="7"/>
      <c r="G46" s="7">
        <v>10000</v>
      </c>
      <c r="H46" s="7">
        <f t="shared" si="3"/>
        <v>2000</v>
      </c>
      <c r="I46" s="12">
        <v>12000</v>
      </c>
    </row>
    <row r="47" spans="1:9" x14ac:dyDescent="0.25">
      <c r="A47" t="s">
        <v>24</v>
      </c>
      <c r="B47" s="7"/>
      <c r="C47" s="7"/>
      <c r="D47" s="7"/>
      <c r="E47" s="7"/>
      <c r="F47" s="7"/>
      <c r="G47" s="7">
        <v>15000</v>
      </c>
      <c r="H47" s="7">
        <f t="shared" si="3"/>
        <v>-12500</v>
      </c>
      <c r="I47" s="12">
        <v>2500</v>
      </c>
    </row>
    <row r="48" spans="1:9" x14ac:dyDescent="0.25">
      <c r="A48" t="s">
        <v>25</v>
      </c>
      <c r="B48" s="7"/>
      <c r="C48" s="7"/>
      <c r="D48" s="7"/>
      <c r="E48" s="7"/>
      <c r="F48" s="7"/>
      <c r="G48" s="7">
        <v>57474</v>
      </c>
      <c r="H48" s="7">
        <f t="shared" si="3"/>
        <v>-39658</v>
      </c>
      <c r="I48" s="12">
        <v>17816</v>
      </c>
    </row>
    <row r="49" spans="1:9" x14ac:dyDescent="0.25">
      <c r="A49" t="s">
        <v>26</v>
      </c>
      <c r="B49" s="7"/>
      <c r="C49" s="7"/>
      <c r="D49" s="7"/>
      <c r="E49" s="7"/>
      <c r="F49" s="7"/>
      <c r="G49" s="7">
        <v>9000</v>
      </c>
      <c r="H49" s="7">
        <f t="shared" si="3"/>
        <v>0</v>
      </c>
      <c r="I49" s="12">
        <v>9000</v>
      </c>
    </row>
    <row r="50" spans="1:9" x14ac:dyDescent="0.25">
      <c r="A50" t="s">
        <v>27</v>
      </c>
      <c r="B50" s="7"/>
      <c r="C50" s="7"/>
      <c r="D50" s="7"/>
      <c r="E50" s="7"/>
      <c r="F50" s="7"/>
      <c r="G50" s="7">
        <v>6500</v>
      </c>
      <c r="H50" s="7">
        <f t="shared" si="3"/>
        <v>19865</v>
      </c>
      <c r="I50" s="12">
        <v>26365</v>
      </c>
    </row>
    <row r="51" spans="1:9" x14ac:dyDescent="0.25">
      <c r="A51" t="s">
        <v>42</v>
      </c>
      <c r="B51" s="7"/>
      <c r="C51" s="7"/>
      <c r="D51" s="7"/>
      <c r="E51" s="7"/>
      <c r="F51" s="7"/>
      <c r="G51" s="7">
        <v>4500</v>
      </c>
      <c r="H51" s="7">
        <f t="shared" si="3"/>
        <v>-3700</v>
      </c>
      <c r="I51" s="12">
        <v>800</v>
      </c>
    </row>
    <row r="52" spans="1:9" x14ac:dyDescent="0.25">
      <c r="A52" t="s">
        <v>28</v>
      </c>
      <c r="B52" s="7"/>
      <c r="C52" s="7"/>
      <c r="D52" s="7"/>
      <c r="E52" s="7"/>
      <c r="F52" s="7"/>
      <c r="G52" s="7">
        <v>3300</v>
      </c>
      <c r="H52" s="7">
        <f t="shared" si="3"/>
        <v>0</v>
      </c>
      <c r="I52" s="12">
        <v>3300</v>
      </c>
    </row>
    <row r="53" spans="1:9" x14ac:dyDescent="0.25">
      <c r="A53" t="s">
        <v>29</v>
      </c>
      <c r="B53" s="7"/>
      <c r="C53" s="7"/>
      <c r="D53" s="7"/>
      <c r="E53" s="7"/>
      <c r="F53" s="7"/>
      <c r="G53" s="7">
        <v>14650</v>
      </c>
      <c r="H53" s="7">
        <f t="shared" si="3"/>
        <v>-2650</v>
      </c>
      <c r="I53" s="12">
        <v>12000</v>
      </c>
    </row>
    <row r="54" spans="1:9" x14ac:dyDescent="0.25">
      <c r="A54" t="s">
        <v>30</v>
      </c>
      <c r="B54" s="7"/>
      <c r="C54" s="7"/>
      <c r="D54" s="7"/>
      <c r="E54" s="7"/>
      <c r="F54" s="7"/>
      <c r="G54" s="7">
        <v>2000</v>
      </c>
      <c r="H54" s="7">
        <f t="shared" si="3"/>
        <v>0</v>
      </c>
      <c r="I54" s="12">
        <v>2000</v>
      </c>
    </row>
    <row r="55" spans="1:9" x14ac:dyDescent="0.25">
      <c r="A55" t="s">
        <v>31</v>
      </c>
      <c r="B55" s="7"/>
      <c r="C55" s="7"/>
      <c r="D55" s="7"/>
      <c r="E55" s="7"/>
      <c r="F55" s="7"/>
      <c r="G55" s="7">
        <v>12000</v>
      </c>
      <c r="H55" s="7">
        <f t="shared" si="3"/>
        <v>-12000</v>
      </c>
      <c r="I55" s="12">
        <v>0</v>
      </c>
    </row>
    <row r="56" spans="1:9" x14ac:dyDescent="0.25">
      <c r="A56" t="s">
        <v>32</v>
      </c>
      <c r="B56" s="7"/>
      <c r="C56" s="7"/>
      <c r="D56" s="7"/>
      <c r="E56" s="7"/>
      <c r="F56" s="7"/>
      <c r="G56" s="7">
        <v>1500</v>
      </c>
      <c r="H56" s="7">
        <f t="shared" si="3"/>
        <v>0</v>
      </c>
      <c r="I56" s="12">
        <v>1500</v>
      </c>
    </row>
    <row r="57" spans="1:9" x14ac:dyDescent="0.25">
      <c r="A57" t="s">
        <v>33</v>
      </c>
      <c r="B57" s="7"/>
      <c r="C57" s="7"/>
      <c r="D57" s="7"/>
      <c r="E57" s="7"/>
      <c r="F57" s="7"/>
      <c r="G57" s="7">
        <v>1600</v>
      </c>
      <c r="H57" s="7">
        <f t="shared" si="3"/>
        <v>-100</v>
      </c>
      <c r="I57" s="12">
        <v>1500</v>
      </c>
    </row>
    <row r="58" spans="1:9" x14ac:dyDescent="0.25">
      <c r="A58" t="s">
        <v>34</v>
      </c>
      <c r="B58" s="7"/>
      <c r="C58" s="7"/>
      <c r="D58" s="7"/>
      <c r="E58" s="7"/>
      <c r="F58" s="7"/>
      <c r="G58" s="7">
        <v>1200</v>
      </c>
      <c r="H58" s="7">
        <f t="shared" si="3"/>
        <v>300</v>
      </c>
      <c r="I58" s="12">
        <v>1500</v>
      </c>
    </row>
    <row r="59" spans="1:9" x14ac:dyDescent="0.25">
      <c r="A59" t="s">
        <v>35</v>
      </c>
      <c r="B59" s="7"/>
      <c r="C59" s="7"/>
      <c r="D59" s="7"/>
      <c r="E59" s="7"/>
      <c r="F59" s="7"/>
      <c r="G59" s="7">
        <v>6500</v>
      </c>
      <c r="H59" s="9">
        <f t="shared" si="3"/>
        <v>0</v>
      </c>
      <c r="I59" s="12">
        <v>6500</v>
      </c>
    </row>
    <row r="60" spans="1:9" x14ac:dyDescent="0.25">
      <c r="A60" t="s">
        <v>38</v>
      </c>
      <c r="B60" s="7"/>
      <c r="C60" s="7"/>
      <c r="D60" s="7"/>
      <c r="E60" s="7"/>
      <c r="F60" s="7"/>
      <c r="G60" s="7">
        <v>0</v>
      </c>
      <c r="H60" s="14">
        <f t="shared" si="3"/>
        <v>500</v>
      </c>
      <c r="I60" s="12">
        <v>500</v>
      </c>
    </row>
    <row r="61" spans="1:9" x14ac:dyDescent="0.25">
      <c r="A61" t="s">
        <v>39</v>
      </c>
      <c r="B61" s="7"/>
      <c r="C61" s="7"/>
      <c r="D61" s="7"/>
      <c r="E61" s="7"/>
      <c r="F61" s="7"/>
      <c r="G61" s="7">
        <v>0</v>
      </c>
      <c r="H61" s="14">
        <f t="shared" si="3"/>
        <v>500</v>
      </c>
      <c r="I61" s="12">
        <v>500</v>
      </c>
    </row>
    <row r="62" spans="1:9" x14ac:dyDescent="0.25">
      <c r="A62" t="s">
        <v>40</v>
      </c>
      <c r="B62" s="7"/>
      <c r="C62" s="7"/>
      <c r="D62" s="7"/>
      <c r="E62" s="7"/>
      <c r="F62" s="7"/>
      <c r="G62" s="7">
        <v>4500</v>
      </c>
      <c r="H62" s="14">
        <f t="shared" si="3"/>
        <v>-2000</v>
      </c>
      <c r="I62" s="12">
        <v>2500</v>
      </c>
    </row>
    <row r="63" spans="1:9" x14ac:dyDescent="0.25">
      <c r="A63" t="s">
        <v>44</v>
      </c>
      <c r="B63" s="7"/>
      <c r="C63" s="7"/>
      <c r="D63" s="7"/>
      <c r="E63" s="7"/>
      <c r="F63" s="7"/>
      <c r="G63" s="7">
        <v>0</v>
      </c>
      <c r="H63" s="14">
        <f t="shared" si="3"/>
        <v>150</v>
      </c>
      <c r="I63" s="12">
        <v>150</v>
      </c>
    </row>
    <row r="64" spans="1:9" x14ac:dyDescent="0.25">
      <c r="A64" t="s">
        <v>41</v>
      </c>
      <c r="B64" s="7"/>
      <c r="C64" s="7"/>
      <c r="D64" s="7"/>
      <c r="E64" s="7"/>
      <c r="F64" s="7"/>
      <c r="G64" s="7">
        <v>0</v>
      </c>
      <c r="H64" s="14">
        <f t="shared" si="3"/>
        <v>1100</v>
      </c>
      <c r="I64" s="12">
        <v>1100</v>
      </c>
    </row>
    <row r="65" spans="1:9" x14ac:dyDescent="0.25">
      <c r="A65" t="s">
        <v>36</v>
      </c>
      <c r="B65" s="7"/>
      <c r="C65" s="7"/>
      <c r="D65" s="7"/>
      <c r="E65" s="7"/>
      <c r="F65" s="7"/>
      <c r="G65" s="7">
        <v>2000</v>
      </c>
      <c r="H65" s="9">
        <f t="shared" si="3"/>
        <v>0</v>
      </c>
      <c r="I65" s="12">
        <v>2000</v>
      </c>
    </row>
    <row r="66" spans="1:9" s="8" customFormat="1" x14ac:dyDescent="0.25">
      <c r="A66" s="8" t="s">
        <v>8</v>
      </c>
      <c r="B66" s="9"/>
      <c r="C66" s="9"/>
      <c r="D66" s="9"/>
      <c r="E66" s="9"/>
      <c r="F66" s="9"/>
      <c r="G66" s="9">
        <f>SUM(G43:G65)</f>
        <v>233724</v>
      </c>
      <c r="H66" s="9">
        <f t="shared" si="3"/>
        <v>-56193</v>
      </c>
      <c r="I66" s="13">
        <f>SUM(I43:I65)</f>
        <v>177531</v>
      </c>
    </row>
    <row r="67" spans="1:9" x14ac:dyDescent="0.25">
      <c r="B67" s="7"/>
      <c r="C67" s="7"/>
      <c r="D67" s="7"/>
      <c r="E67" s="7"/>
      <c r="F67" s="7"/>
      <c r="G67" s="7"/>
      <c r="H67" s="7"/>
      <c r="I67" s="12"/>
    </row>
    <row r="68" spans="1:9" s="8" customFormat="1" x14ac:dyDescent="0.25">
      <c r="A68" s="8" t="s">
        <v>37</v>
      </c>
      <c r="B68" s="9"/>
      <c r="C68" s="9"/>
      <c r="D68" s="9"/>
      <c r="E68" s="9"/>
      <c r="F68" s="9"/>
      <c r="G68" s="9">
        <f t="shared" ref="G68" si="4">SUM(G9+G19+G28+G40+G66)</f>
        <v>461714.94015600003</v>
      </c>
      <c r="H68" s="9">
        <f>+I68-G68</f>
        <v>-29829.257356000016</v>
      </c>
      <c r="I68" s="13">
        <f>SUM(I9+I19+I28+I40+I66)</f>
        <v>431885.68280000001</v>
      </c>
    </row>
    <row r="69" spans="1:9" x14ac:dyDescent="0.25">
      <c r="B69" s="7"/>
      <c r="C69" s="7"/>
      <c r="D69" s="7"/>
      <c r="E69" s="7"/>
      <c r="F69" s="7"/>
      <c r="G69" s="7"/>
      <c r="H69" s="7"/>
    </row>
    <row r="70" spans="1:9" x14ac:dyDescent="0.25">
      <c r="B70" s="7"/>
      <c r="C70" s="7"/>
      <c r="D70" s="7"/>
      <c r="E70" s="7"/>
      <c r="F70" s="7"/>
      <c r="G70" s="7"/>
      <c r="H70" s="7"/>
    </row>
  </sheetData>
  <printOptions gridLines="1"/>
  <pageMargins left="0.7" right="0.7" top="0.75" bottom="0.75" header="0.3" footer="0.3"/>
  <pageSetup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J. McGee</dc:creator>
  <cp:lastModifiedBy>Cari</cp:lastModifiedBy>
  <cp:lastPrinted>2020-08-07T20:05:04Z</cp:lastPrinted>
  <dcterms:created xsi:type="dcterms:W3CDTF">2019-02-25T17:10:02Z</dcterms:created>
  <dcterms:modified xsi:type="dcterms:W3CDTF">2020-11-05T18:24:15Z</dcterms:modified>
</cp:coreProperties>
</file>